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D:\Восстановленная информация\1МОИ ДОКУМЕНТЫ СВЕТА\БЮДЖЕТ 2021 год\БЮДЖЕТ 2021 год и плановый период 2022-2023 гг\"/>
    </mc:Choice>
  </mc:AlternateContent>
  <xr:revisionPtr revIDLastSave="0" documentId="13_ncr:1_{008EB9FD-BADF-4A06-86E7-A69C1E72203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D13" i="1"/>
  <c r="C13" i="1"/>
  <c r="E17" i="1"/>
  <c r="D17" i="1"/>
  <c r="C17" i="1"/>
  <c r="E19" i="1"/>
  <c r="D19" i="1"/>
  <c r="C19" i="1"/>
  <c r="E38" i="1" l="1"/>
  <c r="D38" i="1"/>
  <c r="C38" i="1"/>
  <c r="E28" i="1" l="1"/>
  <c r="D28" i="1"/>
  <c r="C28" i="1"/>
  <c r="E18" i="1"/>
  <c r="D18" i="1"/>
  <c r="C18" i="1"/>
  <c r="D23" i="1" l="1"/>
  <c r="E23" i="1"/>
  <c r="C23" i="1"/>
  <c r="D21" i="1"/>
  <c r="E21" i="1"/>
  <c r="C21" i="1"/>
  <c r="D34" i="1"/>
  <c r="E34" i="1"/>
  <c r="D36" i="1"/>
  <c r="E36" i="1"/>
  <c r="C36" i="1"/>
  <c r="C34" i="1"/>
  <c r="D25" i="1"/>
  <c r="E25" i="1"/>
  <c r="C25" i="1"/>
  <c r="D16" i="1"/>
  <c r="E16" i="1"/>
  <c r="C16" i="1"/>
  <c r="D12" i="1"/>
  <c r="E12" i="1"/>
  <c r="C12" i="1"/>
  <c r="D11" i="1" l="1"/>
  <c r="D10" i="1" s="1"/>
  <c r="C11" i="1"/>
  <c r="C10" i="1" s="1"/>
  <c r="E11" i="1"/>
  <c r="E10" i="1" s="1"/>
</calcChain>
</file>

<file path=xl/sharedStrings.xml><?xml version="1.0" encoding="utf-8"?>
<sst xmlns="http://schemas.openxmlformats.org/spreadsheetml/2006/main" count="82" uniqueCount="82">
  <si>
    <t>Код показателя</t>
  </si>
  <si>
    <t>Наименование показателя</t>
  </si>
  <si>
    <t>ВСЕГО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</si>
  <si>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</si>
  <si>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</si>
  <si>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</si>
  <si>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</si>
  <si>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</si>
  <si>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</si>
  <si>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</si>
  <si>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000 1 03 02200 01 0000 110</t>
  </si>
  <si>
    <t>ДОХОДЫ ОТ УПЛАТЫ АКЦИЗОВ НА НЕФТЕПРОДУКТЫ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</si>
  <si>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</si>
  <si>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</si>
  <si>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</si>
  <si>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</si>
  <si>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</si>
  <si>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НАЛОГИ НА СОВОКУПНЫЙ ДОХОД</t>
  </si>
  <si>
    <t>000 1 05 03010 01 0000 110</t>
  </si>
  <si>
    <t>Единый сельскохозяйственный налог</t>
  </si>
  <si>
    <t>000 1 06 00000 00 0000 000</t>
  </si>
  <si>
    <t>НАЛОГИ НА ИМУЩЕСТВО</t>
  </si>
  <si>
    <t>000 1 06 01030 13 1000 110</t>
  </si>
  <si>
    <t>000 1 06 06000 00 0000 110</t>
  </si>
  <si>
    <t>ЗЕМЕЛЬНЫЙ НАЛОГ</t>
  </si>
  <si>
    <t>000 1 06 06043 13 0000 110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</si>
  <si>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</si>
  <si>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000 1 06 06033 13 0000 110</t>
  </si>
  <si>
    <t>Земельный налог с организаций, обладающих земельным участком, расположенным в границах городских поселений</t>
  </si>
  <si>
    <t>000 1 11 00000 00 0000 120</t>
  </si>
  <si>
    <t>ДОХОДЫ ОТ ИСПОЛЬЗОВАНИЯ ИМУЩЕСТВА, НАХОДЯЩЕГОСЯ В ГОСУДАРСТВЕННОЙ И МУНИЦИПАЛЬНОЙ СОБСТВЕННОСТИ</t>
  </si>
  <si>
    <t>000 1 11 05013 13 0000 120</t>
  </si>
  <si>
    <t>000 1 11 05035 13 0000 120</t>
  </si>
  <si>
    <t>000 1 14 00000 00 0000 000</t>
  </si>
  <si>
    <t>ДОХОДЫ ОТ ПРОДАЖИ МАТЕРИАЛЬНЫХ И НЕМАТЕРИАЛЬНЫХ АКТИВОВ</t>
  </si>
  <si>
    <t>000 1 14 06013 13 0000 430</t>
  </si>
  <si>
    <t>000 1 17 00000 00 0000 000</t>
  </si>
  <si>
    <t>ПРОЧИЕ НЕНАЛОГОВЫЕ ДОХОДЫ</t>
  </si>
  <si>
    <t>000 1 17 05050 13 0000 180</t>
  </si>
  <si>
    <t>Прочие неналоговые доходы бюджетов городских поселений</t>
  </si>
  <si>
    <t>000 2 00 00000 00 0000 000</t>
  </si>
  <si>
    <t>БЕЗВОЗМЕЗДНЫЕ ПОСТУПЛЕНИЯ</t>
  </si>
  <si>
    <t>Дотации бюджетам городских поселений на выравнивание бюджетной обеспеченности</t>
  </si>
  <si>
    <r>
      <t xml:space="preserve"> </t>
    </r>
    <r>
      <rPr>
        <b/>
        <sz val="12"/>
        <rFont val="Times New Roman"/>
        <family val="1"/>
        <charset val="204"/>
      </rPr>
      <t>Приложение № 2</t>
    </r>
  </si>
  <si>
    <t>Глава городского поселения - город Острогожск</t>
  </si>
  <si>
    <t>Е.А. Швецов</t>
  </si>
  <si>
    <t>к решению Совета народных депутатов
городского поселения –город Острогожск
Острогожского муниципального района
Воронежской области</t>
  </si>
  <si>
    <t>000 1 11 05025 13 0000 120</t>
  </si>
  <si>
    <t>000 1 11 07015 13 0000 120</t>
  </si>
  <si>
    <t>(тыс. руб.)</t>
  </si>
  <si>
    <t>2021 год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</si>
  <si>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</si>
  <si>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</si>
  <si>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</si>
  <si>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</si>
  <si>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</si>
  <si>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</si>
  <si>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</si>
  <si>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</si>
  <si>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000 2 02 15001 13 0000 150
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</si>
  <si>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</si>
  <si>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2022 год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</si>
  <si>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</si>
  <si>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</si>
  <si>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</si>
  <si>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</si>
  <si>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</si>
  <si>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000 2 02 29999 13 0000 150</t>
  </si>
  <si>
    <t>Прочие субсидии бюджетам городских поселений</t>
  </si>
  <si>
    <t>000 2 02 25555 13 0000 150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</si>
  <si>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</si>
  <si>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000 2 02 49999 13 0000 150</t>
  </si>
  <si>
    <t>Прочие межбюджетные трансферты, передаваемые бюджетам городских поселений</t>
  </si>
  <si>
    <t>«О бюджете городского поселения - город Острогожск
Острогожского муниципального района Воронежской области
на 2021 год и на плановый период 2022 и 2023 годов»</t>
  </si>
  <si>
    <t>от _____.12.2020 г. № ______</t>
  </si>
  <si>
    <t>ДОХОДЫ БЮДЖЕТА ГОРОДСКОГО ПОСЕЛЕНИЯ – ГОРОД ОСТРОГОЖСК
ОСТРОГОЖСКОГО МУНИЦИПАЛЬНОГО РАЙОНА ВОРОНЕЖСКОЙ ОБЛАСТИ
ПО КОДАМ ВИДОВ ДОХОДОВ, ПОДВИДОВ ДОХОДОВ
 НА 2021 ГОД И НА ПЛАНОВЫЙ ПЕРИОД 2022 И 2023 ГОДОВ</t>
  </si>
  <si>
    <t>2023 год</t>
  </si>
  <si>
    <t>000 2 02 20299 13 0000 150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</si>
  <si>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</si>
  <si>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
000 2 02 20302 13 0000 150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</si>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</sst>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 ;[Red]\-#,##0.0\ "/>
  </numFmts>
  <fonts count="11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1" applyFont="1" applyBorder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0" fontId="7" fillId="0" borderId="0" xfId="0" applyFont="1"/>
    <xf numFmtId="164" fontId="4" fillId="0" borderId="1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74BB8A8BC516FD17B496E394CB39D501F9563589B58B85E67C4B171E283780C8F0FF199FF73829FCm6OCM" TargetMode="External"/><Relationship Id="rId1" Type="http://schemas.openxmlformats.org/officeDocument/2006/relationships/hyperlink" Target="consultantplus://offline/ref=0BC3BC03046DCF018EBA423277AC98A93060F5B7F226401A73DBF81D877904366F6F83E9B515M4O8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7"/>
  <sheetViews>
    <sheetView tabSelected="1" zoomScaleNormal="100" workbookViewId="0">
      <pane xSplit="2" ySplit="9" topLeftCell="C43" activePane="bottomRight" state="frozen"/>
      <selection pane="topRight" activeCell="D1" sqref="D1"/>
      <selection pane="bottomLeft" activeCell="A10" sqref="A10"/>
      <selection pane="bottomRight" activeCell="B44" sqref="B44"/>
    </sheetView>
  </sheetViews>
  <sheetFormatPr defaultColWidth="8.85546875" defaultRowHeight="15" x14ac:dyDescent="0.25"/>
  <cols>
    <col min="1" max="1" width="37.7109375" style="1" customWidth="1"/>
    <col min="2" max="2" width="54.140625" style="2" customWidth="1"/>
    <col min="3" max="3" width="14.85546875" style="1" customWidth="1"/>
    <col min="4" max="4" width="17.28515625" style="1" customWidth="1"/>
    <col min="5" max="5" width="18" style="1" customWidth="1"/>
    <col min="6" max="7" width="8.85546875" style="1"/>
    <col min="8" max="8" width="18.42578125" style="1" customWidth="1"/>
    <col min="9" max="15" width="8.85546875" style="1"/>
    <col min="16" max="16" width="17.85546875" style="1" customWidth="1"/>
    <col min="17" max="16384" width="8.85546875" style="1"/>
  </cols>
  <sheetData>
    <row r="1" spans="1:6" ht="15.6" customHeight="1" x14ac:dyDescent="0.25">
      <c r="A1" s="28" t="s">
        <v>43</v>
      </c>
      <c r="B1" s="28"/>
      <c r="C1" s="28"/>
      <c r="D1" s="28"/>
      <c r="E1" s="28"/>
    </row>
    <row r="2" spans="1:6" ht="60" customHeight="1" x14ac:dyDescent="0.25">
      <c r="A2" s="29" t="s">
        <v>46</v>
      </c>
      <c r="B2" s="29"/>
      <c r="C2" s="29"/>
      <c r="D2" s="29"/>
      <c r="E2" s="29"/>
      <c r="F2" s="13"/>
    </row>
    <row r="3" spans="1:6" ht="48.6" customHeight="1" x14ac:dyDescent="0.25">
      <c r="A3" s="29" t="s">
        <v>73</v>
      </c>
      <c r="B3" s="29"/>
      <c r="C3" s="29"/>
      <c r="D3" s="29"/>
      <c r="E3" s="29"/>
      <c r="F3" s="13"/>
    </row>
    <row r="4" spans="1:6" ht="15.6" customHeight="1" x14ac:dyDescent="0.25">
      <c r="A4" s="28" t="s">
        <v>74</v>
      </c>
      <c r="B4" s="28"/>
      <c r="C4" s="28"/>
      <c r="D4" s="28"/>
      <c r="E4" s="28"/>
    </row>
    <row r="5" spans="1:6" ht="15.6" x14ac:dyDescent="0.25">
      <c r="A5" s="28"/>
      <c r="B5" s="28"/>
      <c r="C5" s="28"/>
      <c r="D5" s="28"/>
      <c r="E5" s="28"/>
    </row>
    <row r="6" spans="1:6" ht="70.900000000000006" customHeight="1" x14ac:dyDescent="0.25">
      <c r="A6" s="23" t="s">
        <v>75</v>
      </c>
      <c r="B6" s="23"/>
      <c r="C6" s="23"/>
      <c r="D6" s="23"/>
      <c r="E6" s="23"/>
    </row>
    <row r="7" spans="1:6" ht="30.6" customHeight="1" x14ac:dyDescent="0.25">
      <c r="C7" s="24" t="s">
        <v>49</v>
      </c>
      <c r="D7" s="24"/>
      <c r="E7" s="24"/>
    </row>
    <row r="8" spans="1:6" ht="18.75" x14ac:dyDescent="0.25">
      <c r="A8" s="3" t="s">
        <v>0</v>
      </c>
      <c r="B8" s="3" t="s">
        <v>1</v>
      </c>
      <c r="C8" s="3" t="s">
        <v>50</v>
      </c>
      <c r="D8" s="3" t="s">
        <v>61</v>
      </c>
      <c r="E8" s="3" t="s">
        <v>76</v>
      </c>
      <c r="F8" s="4"/>
    </row>
    <row r="9" spans="1:6" ht="15.6" x14ac:dyDescent="0.25">
      <c r="A9" s="5">
        <v>2</v>
      </c>
      <c r="B9" s="5">
        <v>3</v>
      </c>
      <c r="C9" s="5">
        <v>4</v>
      </c>
      <c r="D9" s="5">
        <v>5</v>
      </c>
      <c r="E9" s="5">
        <v>6</v>
      </c>
      <c r="F9" s="4"/>
    </row>
    <row r="10" spans="1:6" ht="18.75" x14ac:dyDescent="0.25">
      <c r="A10" s="3"/>
      <c r="B10" s="7" t="s">
        <v>2</v>
      </c>
      <c r="C10" s="16">
        <f>C11+C38</f>
        <v>108288.4</v>
      </c>
      <c r="D10" s="16">
        <f t="shared" ref="D10:E10" si="0">D11+D38</f>
        <v>96295.5</v>
      </c>
      <c r="E10" s="16">
        <f t="shared" si="0"/>
        <v>110776.9</v>
      </c>
      <c r="F10" s="4"/>
    </row>
    <row r="11" spans="1:6" ht="37.5" x14ac:dyDescent="0.25">
      <c r="A11" s="8" t="s">
        <v>3</v>
      </c>
      <c r="B11" s="9" t="s">
        <v>4</v>
      </c>
      <c r="C11" s="17">
        <f>C12+C16+C21+C23+C25+C28+C34+C36</f>
        <v>78062.3</v>
      </c>
      <c r="D11" s="17">
        <f t="shared" ref="D11:E11" si="1">D12+D16+D21+D23+D25+D28+D34+D36</f>
        <v>80815.100000000006</v>
      </c>
      <c r="E11" s="17">
        <f t="shared" si="1"/>
        <v>82860.5</v>
      </c>
      <c r="F11" s="6"/>
    </row>
    <row r="12" spans="1:6" ht="18.75" x14ac:dyDescent="0.25">
      <c r="A12" s="8" t="s">
        <v>5</v>
      </c>
      <c r="B12" s="8" t="s">
        <v>6</v>
      </c>
      <c r="C12" s="17">
        <f>C13+C14+C15</f>
        <v>34022.400000000001</v>
      </c>
      <c r="D12" s="17">
        <f t="shared" ref="D12:E12" si="2">D13+D14+D15</f>
        <v>35757.5</v>
      </c>
      <c r="E12" s="17">
        <f t="shared" si="2"/>
        <v>37581.1</v>
      </c>
      <c r="F12" s="6"/>
    </row>
    <row r="13" spans="1:6" ht="123.6" customHeight="1" x14ac:dyDescent="0.25">
      <c r="A13" s="5" t="s">
        <v>7</v>
      </c>
      <c r="B13" s="10" t="s">
        <v>60</v>
      </c>
      <c r="C13" s="21">
        <f>32661.2+833.2</f>
        <v>33494.400000000001</v>
      </c>
      <c r="D13" s="21">
        <f>35144.6+45.9</f>
        <v>35190.5</v>
      </c>
      <c r="E13" s="21">
        <f>37780-808.9</f>
        <v>36971.1</v>
      </c>
      <c r="F13" s="6"/>
    </row>
    <row r="14" spans="1:6" ht="135" x14ac:dyDescent="0.25">
      <c r="A14" s="5" t="s">
        <v>8</v>
      </c>
      <c r="B14" s="12" t="s">
        <v>51</v>
      </c>
      <c r="C14" s="21">
        <v>282</v>
      </c>
      <c r="D14" s="21">
        <v>303</v>
      </c>
      <c r="E14" s="21">
        <v>326</v>
      </c>
      <c r="F14" s="6"/>
    </row>
    <row r="15" spans="1:6" ht="60" x14ac:dyDescent="0.25">
      <c r="A15" s="5" t="s">
        <v>9</v>
      </c>
      <c r="B15" s="12" t="s">
        <v>52</v>
      </c>
      <c r="C15" s="21">
        <v>246</v>
      </c>
      <c r="D15" s="21">
        <v>264</v>
      </c>
      <c r="E15" s="21">
        <v>284</v>
      </c>
      <c r="F15" s="4"/>
    </row>
    <row r="16" spans="1:6" ht="37.5" x14ac:dyDescent="0.25">
      <c r="A16" s="8" t="s">
        <v>10</v>
      </c>
      <c r="B16" s="8" t="s">
        <v>11</v>
      </c>
      <c r="C16" s="17">
        <f>C17+C18+C19+C20</f>
        <v>4970.8999999999996</v>
      </c>
      <c r="D16" s="17">
        <f t="shared" ref="D16:E16" si="3">D17+D18+D19+D20</f>
        <v>5420.6</v>
      </c>
      <c r="E16" s="17">
        <f t="shared" si="3"/>
        <v>5642.4</v>
      </c>
      <c r="F16" s="4"/>
    </row>
    <row r="17" spans="1:6" ht="110.25" x14ac:dyDescent="0.25">
      <c r="A17" s="5" t="s">
        <v>12</v>
      </c>
      <c r="B17" s="10" t="s">
        <v>53</v>
      </c>
      <c r="C17" s="21">
        <f>1715.9+450+173.3</f>
        <v>2339.2000000000003</v>
      </c>
      <c r="D17" s="21">
        <f>1715.9+460+270.6</f>
        <v>2446.5</v>
      </c>
      <c r="E17" s="21">
        <f>1715.9+500+71.4</f>
        <v>2287.3000000000002</v>
      </c>
      <c r="F17" s="4"/>
    </row>
    <row r="18" spans="1:6" ht="126" x14ac:dyDescent="0.25">
      <c r="A18" s="5" t="s">
        <v>13</v>
      </c>
      <c r="B18" s="10" t="s">
        <v>54</v>
      </c>
      <c r="C18" s="21">
        <f>33.7+2</f>
        <v>35.700000000000003</v>
      </c>
      <c r="D18" s="21">
        <f>33.7+6</f>
        <v>39.700000000000003</v>
      </c>
      <c r="E18" s="21">
        <f>33.7+4.5</f>
        <v>38.200000000000003</v>
      </c>
      <c r="F18" s="4"/>
    </row>
    <row r="19" spans="1:6" ht="110.25" x14ac:dyDescent="0.25">
      <c r="A19" s="5" t="s">
        <v>14</v>
      </c>
      <c r="B19" s="10" t="s">
        <v>55</v>
      </c>
      <c r="C19" s="21">
        <f>2402.1+33.9+160</f>
        <v>2596</v>
      </c>
      <c r="D19" s="21">
        <f>2402.1+272.3+260</f>
        <v>2934.4</v>
      </c>
      <c r="E19" s="21">
        <f>2402.1+644.8+270</f>
        <v>3316.8999999999996</v>
      </c>
      <c r="F19" s="6"/>
    </row>
    <row r="20" spans="1:6" ht="110.25" x14ac:dyDescent="0.25">
      <c r="A20" s="5" t="s">
        <v>15</v>
      </c>
      <c r="B20" s="10" t="s">
        <v>56</v>
      </c>
      <c r="C20" s="14">
        <v>0</v>
      </c>
      <c r="D20" s="14">
        <v>0</v>
      </c>
      <c r="E20" s="14">
        <v>0</v>
      </c>
      <c r="F20" s="6"/>
    </row>
    <row r="21" spans="1:6" ht="18.75" x14ac:dyDescent="0.25">
      <c r="A21" s="8" t="s">
        <v>16</v>
      </c>
      <c r="B21" s="8" t="s">
        <v>17</v>
      </c>
      <c r="C21" s="17">
        <f>C22</f>
        <v>940</v>
      </c>
      <c r="D21" s="17">
        <f t="shared" ref="D21:E21" si="4">D22</f>
        <v>940</v>
      </c>
      <c r="E21" s="17">
        <f t="shared" si="4"/>
        <v>940</v>
      </c>
      <c r="F21" s="6"/>
    </row>
    <row r="22" spans="1:6" ht="15.75" x14ac:dyDescent="0.25">
      <c r="A22" s="5" t="s">
        <v>18</v>
      </c>
      <c r="B22" s="5" t="s">
        <v>19</v>
      </c>
      <c r="C22" s="14">
        <v>940</v>
      </c>
      <c r="D22" s="14">
        <v>940</v>
      </c>
      <c r="E22" s="14">
        <v>940</v>
      </c>
      <c r="F22" s="6"/>
    </row>
    <row r="23" spans="1:6" ht="18.75" x14ac:dyDescent="0.25">
      <c r="A23" s="8" t="s">
        <v>20</v>
      </c>
      <c r="B23" s="8" t="s">
        <v>21</v>
      </c>
      <c r="C23" s="17">
        <f>C24</f>
        <v>8351</v>
      </c>
      <c r="D23" s="17">
        <f t="shared" ref="D23:E23" si="5">D24</f>
        <v>8351</v>
      </c>
      <c r="E23" s="17">
        <f t="shared" si="5"/>
        <v>8351</v>
      </c>
      <c r="F23" s="6"/>
    </row>
    <row r="24" spans="1:6" ht="110.25" x14ac:dyDescent="0.25">
      <c r="A24" s="5" t="s">
        <v>22</v>
      </c>
      <c r="B24" s="11" t="s">
        <v>57</v>
      </c>
      <c r="C24" s="14">
        <v>8351</v>
      </c>
      <c r="D24" s="14">
        <v>8351</v>
      </c>
      <c r="E24" s="14">
        <v>8351</v>
      </c>
      <c r="F24" s="6"/>
    </row>
    <row r="25" spans="1:6" ht="18.75" x14ac:dyDescent="0.25">
      <c r="A25" s="8" t="s">
        <v>23</v>
      </c>
      <c r="B25" s="8" t="s">
        <v>24</v>
      </c>
      <c r="C25" s="17">
        <f>C26+C27</f>
        <v>24951</v>
      </c>
      <c r="D25" s="17">
        <f t="shared" ref="D25:E25" si="6">D26+D27</f>
        <v>25519</v>
      </c>
      <c r="E25" s="17">
        <f t="shared" si="6"/>
        <v>25519</v>
      </c>
      <c r="F25" s="6"/>
    </row>
    <row r="26" spans="1:6" ht="47.25" x14ac:dyDescent="0.25">
      <c r="A26" s="5" t="s">
        <v>25</v>
      </c>
      <c r="B26" s="11" t="s">
        <v>26</v>
      </c>
      <c r="C26" s="21">
        <v>12146</v>
      </c>
      <c r="D26" s="21">
        <v>13432</v>
      </c>
      <c r="E26" s="21">
        <v>13432</v>
      </c>
      <c r="F26" s="4"/>
    </row>
    <row r="27" spans="1:6" ht="47.25" x14ac:dyDescent="0.25">
      <c r="A27" s="5" t="s">
        <v>27</v>
      </c>
      <c r="B27" s="11" t="s">
        <v>28</v>
      </c>
      <c r="C27" s="21">
        <v>12805</v>
      </c>
      <c r="D27" s="21">
        <v>12087</v>
      </c>
      <c r="E27" s="21">
        <v>12087</v>
      </c>
      <c r="F27" s="4"/>
    </row>
    <row r="28" spans="1:6" ht="75" x14ac:dyDescent="0.25">
      <c r="A28" s="8" t="s">
        <v>29</v>
      </c>
      <c r="B28" s="8" t="s">
        <v>30</v>
      </c>
      <c r="C28" s="17">
        <f>C29+C30+C31+C32+C33</f>
        <v>4827</v>
      </c>
      <c r="D28" s="17">
        <f t="shared" ref="D28:E28" si="7">D29+D30+D31+D32+D33</f>
        <v>4827</v>
      </c>
      <c r="E28" s="17">
        <f t="shared" si="7"/>
        <v>4827</v>
      </c>
    </row>
    <row r="29" spans="1:6" ht="110.25" x14ac:dyDescent="0.25">
      <c r="A29" s="5" t="s">
        <v>31</v>
      </c>
      <c r="B29" s="11" t="s">
        <v>58</v>
      </c>
      <c r="C29" s="14">
        <v>4379</v>
      </c>
      <c r="D29" s="15">
        <v>4379</v>
      </c>
      <c r="E29" s="15">
        <v>4379</v>
      </c>
    </row>
    <row r="30" spans="1:6" ht="100.9" hidden="1" customHeight="1" x14ac:dyDescent="0.25">
      <c r="A30" s="5" t="s">
        <v>47</v>
      </c>
      <c r="B30" s="22" t="s">
        <v>64</v>
      </c>
      <c r="C30" s="14"/>
      <c r="D30" s="15"/>
      <c r="E30" s="15"/>
    </row>
    <row r="31" spans="1:6" ht="78.75" x14ac:dyDescent="0.25">
      <c r="A31" s="5" t="s">
        <v>32</v>
      </c>
      <c r="B31" s="11" t="s">
        <v>81</v>
      </c>
      <c r="C31" s="14">
        <v>134</v>
      </c>
      <c r="D31" s="15">
        <v>134</v>
      </c>
      <c r="E31" s="15">
        <v>134</v>
      </c>
    </row>
    <row r="32" spans="1:6" ht="94.5" x14ac:dyDescent="0.25">
      <c r="A32" s="5" t="s">
        <v>48</v>
      </c>
      <c r="B32" s="11" t="s">
        <v>63</v>
      </c>
      <c r="C32" s="14">
        <v>5</v>
      </c>
      <c r="D32" s="15">
        <v>5</v>
      </c>
      <c r="E32" s="15">
        <v>5</v>
      </c>
    </row>
    <row r="33" spans="1:6" ht="94.5" x14ac:dyDescent="0.25">
      <c r="A33" s="8" t="s">
        <v>65</v>
      </c>
      <c r="B33" s="11" t="s">
        <v>66</v>
      </c>
      <c r="C33" s="14">
        <v>309</v>
      </c>
      <c r="D33" s="15">
        <v>309</v>
      </c>
      <c r="E33" s="15">
        <v>309</v>
      </c>
    </row>
    <row r="34" spans="1:6" ht="56.25" x14ac:dyDescent="0.25">
      <c r="A34" s="8" t="s">
        <v>33</v>
      </c>
      <c r="B34" s="8" t="s">
        <v>34</v>
      </c>
      <c r="C34" s="17">
        <f>C35</f>
        <v>0</v>
      </c>
      <c r="D34" s="17">
        <f t="shared" ref="D34:E34" si="8">D35</f>
        <v>0</v>
      </c>
      <c r="E34" s="17">
        <f t="shared" si="8"/>
        <v>0</v>
      </c>
    </row>
    <row r="35" spans="1:6" ht="94.5" x14ac:dyDescent="0.25">
      <c r="A35" s="5" t="s">
        <v>35</v>
      </c>
      <c r="B35" s="11" t="s">
        <v>62</v>
      </c>
      <c r="C35" s="14">
        <v>0</v>
      </c>
      <c r="D35" s="20">
        <v>0</v>
      </c>
      <c r="E35" s="20">
        <v>0</v>
      </c>
    </row>
    <row r="36" spans="1:6" ht="18.75" x14ac:dyDescent="0.25">
      <c r="A36" s="8" t="s">
        <v>36</v>
      </c>
      <c r="B36" s="8" t="s">
        <v>37</v>
      </c>
      <c r="C36" s="17">
        <f>C37</f>
        <v>0</v>
      </c>
      <c r="D36" s="17">
        <f t="shared" ref="D36:E36" si="9">D37</f>
        <v>0</v>
      </c>
      <c r="E36" s="17">
        <f t="shared" si="9"/>
        <v>0</v>
      </c>
    </row>
    <row r="37" spans="1:6" ht="31.5" x14ac:dyDescent="0.25">
      <c r="A37" s="5" t="s">
        <v>38</v>
      </c>
      <c r="B37" s="11" t="s">
        <v>39</v>
      </c>
      <c r="C37" s="14"/>
      <c r="D37" s="15"/>
      <c r="E37" s="15"/>
    </row>
    <row r="38" spans="1:6" ht="18.75" x14ac:dyDescent="0.25">
      <c r="A38" s="8" t="s">
        <v>40</v>
      </c>
      <c r="B38" s="8" t="s">
        <v>41</v>
      </c>
      <c r="C38" s="17">
        <f>C39+C40+C41+C42+C43+C44</f>
        <v>30226.1</v>
      </c>
      <c r="D38" s="17">
        <f t="shared" ref="D38:E38" si="10">D39+D40+D41+D42+D43+D44</f>
        <v>15480.4</v>
      </c>
      <c r="E38" s="17">
        <f t="shared" si="10"/>
        <v>27916.399999999998</v>
      </c>
    </row>
    <row r="39" spans="1:6" ht="31.5" x14ac:dyDescent="0.25">
      <c r="A39" s="5" t="s">
        <v>59</v>
      </c>
      <c r="B39" s="11" t="s">
        <v>42</v>
      </c>
      <c r="C39" s="14">
        <v>3887.5</v>
      </c>
      <c r="D39" s="15">
        <v>3277.3</v>
      </c>
      <c r="E39" s="15">
        <v>3454.7</v>
      </c>
    </row>
    <row r="40" spans="1:6" ht="15.75" x14ac:dyDescent="0.25">
      <c r="A40" s="5" t="s">
        <v>67</v>
      </c>
      <c r="B40" s="11" t="s">
        <v>68</v>
      </c>
      <c r="C40" s="14">
        <v>16740</v>
      </c>
      <c r="D40" s="15">
        <v>3604.5</v>
      </c>
      <c r="E40" s="15">
        <v>5155.8999999999996</v>
      </c>
    </row>
    <row r="41" spans="1:6" ht="72.599999999999994" customHeight="1" x14ac:dyDescent="0.25">
      <c r="A41" s="5" t="s">
        <v>69</v>
      </c>
      <c r="B41" s="11" t="s">
        <v>70</v>
      </c>
      <c r="C41" s="14">
        <v>8000</v>
      </c>
      <c r="D41" s="15">
        <v>7000</v>
      </c>
      <c r="E41" s="15">
        <v>10000</v>
      </c>
    </row>
    <row r="42" spans="1:6" ht="35.450000000000003" customHeight="1" x14ac:dyDescent="0.25">
      <c r="A42" s="5" t="s">
        <v>71</v>
      </c>
      <c r="B42" s="11" t="s">
        <v>72</v>
      </c>
      <c r="C42" s="14">
        <v>1598.6</v>
      </c>
      <c r="D42" s="15">
        <v>1598.6</v>
      </c>
      <c r="E42" s="15">
        <v>1598.6</v>
      </c>
    </row>
    <row r="43" spans="1:6" ht="155.25" customHeight="1" x14ac:dyDescent="0.25">
      <c r="A43" s="5" t="s">
        <v>77</v>
      </c>
      <c r="B43" s="11" t="s">
        <v>78</v>
      </c>
      <c r="C43" s="14">
        <v>0</v>
      </c>
      <c r="D43" s="15">
        <v>0</v>
      </c>
      <c r="E43" s="15">
        <v>7575.8</v>
      </c>
    </row>
    <row r="44" spans="1:6" ht="126" customHeight="1" x14ac:dyDescent="0.25">
      <c r="A44" s="5" t="s">
        <v>79</v>
      </c>
      <c r="B44" s="11" t="s">
        <v>80</v>
      </c>
      <c r="C44" s="14">
        <v>0</v>
      </c>
      <c r="D44" s="15">
        <v>0</v>
      </c>
      <c r="E44" s="15">
        <v>131.4</v>
      </c>
    </row>
    <row r="47" spans="1:6" s="19" customFormat="1" ht="18.75" x14ac:dyDescent="0.3">
      <c r="A47" s="25" t="s">
        <v>44</v>
      </c>
      <c r="B47" s="26"/>
      <c r="C47" s="26"/>
      <c r="D47" s="18"/>
      <c r="E47" s="27" t="s">
        <v>45</v>
      </c>
      <c r="F47" s="27"/>
    </row>
  </sheetData>
  <mergeCells count="9">
    <mergeCell ref="A6:E6"/>
    <mergeCell ref="C7:E7"/>
    <mergeCell ref="A47:C47"/>
    <mergeCell ref="E47:F47"/>
    <mergeCell ref="A1:E1"/>
    <mergeCell ref="A2:E2"/>
    <mergeCell ref="A3:E3"/>
    <mergeCell ref="A4:E4"/>
    <mergeCell ref="A5:E5"/>
  </mergeCells>
  <hyperlinks>
    <hyperlink ref="B14" r:id="rId1" display="consultantplus://offline/ref=0BC3BC03046DCF018EBA423277AC98A93060F5B7F226401A73DBF81D877904366F6F83E9B515M4O8M" xr:uid="{00000000-0004-0000-0000-000000000000}"/>
    <hyperlink ref="B15" r:id="rId2" display="consultantplus://offline/ref=74BB8A8BC516FD17B496E394CB39D501F9563589B58B85E67C4B171E283780C8F0FF199FF73829FCm6OCM" xr:uid="{00000000-0004-0000-0000-000001000000}"/>
  </hyperlinks>
  <pageMargins left="0.78740157480314965" right="0.39370078740157483" top="0.39370078740157483" bottom="0.39370078740157483" header="0.31496062992125984" footer="0.31496062992125984"/>
  <pageSetup paperSize="9" scale="59" fitToHeight="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2018-11-28T12:15:13Z</cp:lastPrinted>
  <dcterms:created xsi:type="dcterms:W3CDTF">2017-02-13T10:53:27Z</dcterms:created>
  <dcterms:modified xsi:type="dcterms:W3CDTF">2020-12-08T05:49:00Z</dcterms:modified>
</cp:coreProperties>
</file>